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<sst xmlns="http://schemas.openxmlformats.org/spreadsheetml/2006/main" count="339" uniqueCount="111">
  <si>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</si>
  <si>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</si>
  <si>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</si>
  <si>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</si>
  <si>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</si>
  <si>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</si>
  <si>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</si>
  <si>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</si>
  <si>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</si>
  <si>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</si>
  <si>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</si>
  <si>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</si>
  <si>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</si>
  <si>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</si>
  <si>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</si>
  <si>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</si>
  <si>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</si>
  <si>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</si>
  <si>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</si>
  <si>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</si>
  <si>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</si>
  <si>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</si>
  <si>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</si>
  <si>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</si>
  <si>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</si>
  <si>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</si>
  <si>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</si>
  <si>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</si>
  <si>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</si>
  <si>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</si>
  <si>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</si>
  <si>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</si>
  <si>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</si>
  <si>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</si>
  <si>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</si>
  <si>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</si>
  <si>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</si>
  <si>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</si>
  <si>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</si>
  <si>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</si>
  <si>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</si>
  <si>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</si>
  <si>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</si>
  <si>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</si>
  <si>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</si>
  <si>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</si>
  <si>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</si>
  <si>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</si>
  <si>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</si>
  <si>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</si>
  <si>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</si>
  <si>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</si>
  <si>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</si>
  <si>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</si>
  <si>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</si>
  <si>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</si>
  <si>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</si>
  <si>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</si>
  <si>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</si>
  <si>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</si>
  <si>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</si>
  <si>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</si>
  <si>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</si>
  <si>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</si>
  <si>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</si>
  <si>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</si>
  <si>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</si>
  <si>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</si>
  <si>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</si>
  <si>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</si>
  <si>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</si>
  <si>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</si>
  <si>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</si>
  <si>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</si>
  <si>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</si>
  <si>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</si>
  <si>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</si>
  <si>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</si>
  <si>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</si>
  <si>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</si>
  <si>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</si>
  <si>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</si>
  <si>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</si>
  <si>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</si>
  <si>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</si>
  <si>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</si>
  <si>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</si>
  <si>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</si>
  <si>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</si>
  <si>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</si>
  <si>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</si>
  <si>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</si>
  <si>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</si>
  <si>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</si>
  <si>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</si>
  <si>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</si>
  <si>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</si>
  <si>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</si>
  <si>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</si>
  <si>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</si>
  <si>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</si>
  <si>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</si>
  <si>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станом на 02.09.2014 р.</t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</si>
  <si>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</si>
  <si>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</si>
  <si>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</si>
  <si>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r>
      <t xml:space="preserve">станом на 02.09.2014р.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</si>
  <si>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02.09.2014р.</t>
    </r>
  </si>
  <si>
    <t>план на січень-вересень  2014р.</t>
  </si>
  <si>
    <t>Зміни до розпису станом на 02.09.2014р. :</t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</si>
  <si>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02.09.2014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</si>
</sst>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0" fontId="7" fillId="0" borderId="33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383528"/>
        <c:axId val="21451753"/>
      </c:lineChart>
      <c:catAx>
        <c:axId val="23835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51753"/>
        <c:crosses val="autoZero"/>
        <c:auto val="0"/>
        <c:lblOffset val="100"/>
        <c:tickLblSkip val="1"/>
        <c:noMultiLvlLbl val="0"/>
      </c:catAx>
      <c:valAx>
        <c:axId val="21451753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83528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02.09.2014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>
                <c:ptCount val="8"/>
                <c:pt idx="0">
                  <c:v>287459.5</c:v>
                </c:pt>
                <c:pt idx="1">
                  <c:v>57702.1</c:v>
                </c:pt>
                <c:pt idx="2">
                  <c:v>1056.6</c:v>
                </c:pt>
                <c:pt idx="3">
                  <c:v>794.5</c:v>
                </c:pt>
                <c:pt idx="4">
                  <c:v>5113.5</c:v>
                </c:pt>
                <c:pt idx="5">
                  <c:v>5256.5</c:v>
                </c:pt>
                <c:pt idx="6">
                  <c:v>2400</c:v>
                </c:pt>
                <c:pt idx="7">
                  <c:v>3780.2999999999447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>
                <c:ptCount val="8"/>
                <c:pt idx="0">
                  <c:v>250885.66</c:v>
                </c:pt>
                <c:pt idx="1">
                  <c:v>54364.9</c:v>
                </c:pt>
                <c:pt idx="2">
                  <c:v>72.71</c:v>
                </c:pt>
                <c:pt idx="3">
                  <c:v>689</c:v>
                </c:pt>
                <c:pt idx="4">
                  <c:v>4295.58</c:v>
                </c:pt>
                <c:pt idx="5">
                  <c:v>4735.68</c:v>
                </c:pt>
                <c:pt idx="6">
                  <c:v>1932.5</c:v>
                </c:pt>
                <c:pt idx="7">
                  <c:v>1280.4999999999654</c:v>
                </c:pt>
              </c:numCache>
            </c:numRef>
          </c:val>
          <c:shape val="box"/>
        </c:ser>
        <c:shape val="box"/>
        <c:axId val="25260034"/>
        <c:axId val="26013715"/>
      </c:bar3DChart>
      <c:catAx>
        <c:axId val="25260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6013715"/>
        <c:crosses val="autoZero"/>
        <c:auto val="1"/>
        <c:lblOffset val="100"/>
        <c:tickLblSkip val="1"/>
        <c:noMultiLvlLbl val="0"/>
      </c:catAx>
      <c:valAx>
        <c:axId val="26013715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60034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2796844"/>
        <c:axId val="26736141"/>
      </c:bar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36141"/>
        <c:crosses val="autoZero"/>
        <c:auto val="1"/>
        <c:lblOffset val="100"/>
        <c:tickLblSkip val="1"/>
        <c:noMultiLvlLbl val="0"/>
      </c:catAx>
      <c:valAx>
        <c:axId val="26736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96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9298678"/>
        <c:axId val="18143783"/>
      </c:barChart>
      <c:catAx>
        <c:axId val="3929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43783"/>
        <c:crosses val="autoZero"/>
        <c:auto val="1"/>
        <c:lblOffset val="100"/>
        <c:tickLblSkip val="1"/>
        <c:noMultiLvlLbl val="0"/>
      </c:catAx>
      <c:valAx>
        <c:axId val="18143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98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29076320"/>
        <c:axId val="60360289"/>
      </c:bar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0289"/>
        <c:crosses val="autoZero"/>
        <c:auto val="1"/>
        <c:lblOffset val="100"/>
        <c:tickLblSkip val="1"/>
        <c:noMultiLvlLbl val="0"/>
      </c:catAx>
      <c:valAx>
        <c:axId val="60360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76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8848050"/>
        <c:axId val="59870403"/>
      </c:lineChart>
      <c:catAx>
        <c:axId val="588480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70403"/>
        <c:crosses val="autoZero"/>
        <c:auto val="0"/>
        <c:lblOffset val="100"/>
        <c:tickLblSkip val="1"/>
        <c:noMultiLvlLbl val="0"/>
      </c:catAx>
      <c:valAx>
        <c:axId val="5987040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8480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962716"/>
        <c:axId val="17664445"/>
      </c:lineChart>
      <c:catAx>
        <c:axId val="19627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64445"/>
        <c:crosses val="autoZero"/>
        <c:auto val="0"/>
        <c:lblOffset val="100"/>
        <c:tickLblSkip val="1"/>
        <c:noMultiLvlLbl val="0"/>
      </c:catAx>
      <c:valAx>
        <c:axId val="1766444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627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4762278"/>
        <c:axId val="21533911"/>
      </c:lineChart>
      <c:catAx>
        <c:axId val="247622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33911"/>
        <c:crosses val="autoZero"/>
        <c:auto val="0"/>
        <c:lblOffset val="100"/>
        <c:tickLblSkip val="1"/>
        <c:noMultiLvlLbl val="0"/>
      </c:catAx>
      <c:valAx>
        <c:axId val="2153391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76227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59587472"/>
        <c:axId val="66525201"/>
      </c:lineChart>
      <c:catAx>
        <c:axId val="595874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25201"/>
        <c:crosses val="autoZero"/>
        <c:auto val="0"/>
        <c:lblOffset val="100"/>
        <c:tickLblSkip val="1"/>
        <c:noMultiLvlLbl val="0"/>
      </c:catAx>
      <c:valAx>
        <c:axId val="6652520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5874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61855898"/>
        <c:axId val="19832171"/>
      </c:lineChart>
      <c:catAx>
        <c:axId val="618558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32171"/>
        <c:crosses val="autoZero"/>
        <c:auto val="0"/>
        <c:lblOffset val="100"/>
        <c:tickLblSkip val="1"/>
        <c:noMultiLvlLbl val="0"/>
      </c:catAx>
      <c:valAx>
        <c:axId val="19832171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85589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4271812"/>
        <c:axId val="62901989"/>
      </c:lineChart>
      <c:catAx>
        <c:axId val="442718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01989"/>
        <c:crosses val="autoZero"/>
        <c:auto val="0"/>
        <c:lblOffset val="100"/>
        <c:tickLblSkip val="1"/>
        <c:noMultiLvlLbl val="0"/>
      </c:catAx>
      <c:valAx>
        <c:axId val="6290198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2718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серпень!$J$4:$J$23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серпень!$K$4:$K$23</c:f>
              <c:numCache/>
            </c:numRef>
          </c:val>
          <c:smooth val="1"/>
        </c:ser>
        <c:marker val="1"/>
        <c:axId val="29246990"/>
        <c:axId val="61896319"/>
      </c:lineChart>
      <c:catAx>
        <c:axId val="292469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96319"/>
        <c:crosses val="autoZero"/>
        <c:auto val="0"/>
        <c:lblOffset val="100"/>
        <c:tickLblSkip val="1"/>
        <c:noMultiLvlLbl val="0"/>
      </c:catAx>
      <c:valAx>
        <c:axId val="6189631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2469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вересень!$J$4:$J$4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вересень!$K$4:$K$25</c:f>
              <c:numCache/>
            </c:numRef>
          </c:val>
          <c:smooth val="1"/>
        </c:ser>
        <c:marker val="1"/>
        <c:axId val="20195960"/>
        <c:axId val="47545913"/>
      </c:lineChart>
      <c:catAx>
        <c:axId val="201959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45913"/>
        <c:crosses val="autoZero"/>
        <c:auto val="0"/>
        <c:lblOffset val="100"/>
        <c:tickLblSkip val="1"/>
        <c:noMultiLvlLbl val="0"/>
      </c:catAx>
      <c:valAx>
        <c:axId val="47545913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19596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02.09.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363 563,0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318 256,5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-40 235,6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вересень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40 928,9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-45 306,5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3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4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5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6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62</v>
      </c>
      <c r="O1" s="106"/>
      <c r="P1" s="106"/>
      <c r="Q1" s="106"/>
      <c r="R1" s="106"/>
      <c r="S1" s="123"/>
    </row>
    <row r="2" spans="1:19" ht="16.5" thickBot="1">
      <c r="A2" s="124" t="s">
        <v>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64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41671</v>
      </c>
      <c r="O29" s="118">
        <f>'[1]січень '!$D$142</f>
        <v>111410.62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41671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1">
      <selection activeCell="D53" sqref="D5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107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46" t="s">
        <v>40</v>
      </c>
      <c r="B28" s="132" t="s">
        <v>51</v>
      </c>
      <c r="C28" s="133"/>
      <c r="D28" s="143" t="s">
        <v>28</v>
      </c>
      <c r="E28" s="143"/>
      <c r="F28" s="137" t="s">
        <v>29</v>
      </c>
      <c r="G28" s="148"/>
      <c r="H28" s="144" t="s">
        <v>39</v>
      </c>
      <c r="I28" s="137"/>
      <c r="J28" s="144" t="s">
        <v>50</v>
      </c>
      <c r="K28" s="136"/>
      <c r="L28" s="140" t="s">
        <v>45</v>
      </c>
      <c r="M28" s="141"/>
      <c r="N28" s="142"/>
      <c r="O28" s="134" t="s">
        <v>110</v>
      </c>
      <c r="P28" s="135"/>
    </row>
    <row r="29" spans="1:16" ht="45">
      <c r="A29" s="147"/>
      <c r="B29" s="72" t="s">
        <v>108</v>
      </c>
      <c r="C29" s="28" t="s">
        <v>26</v>
      </c>
      <c r="D29" s="72" t="str">
        <f>B29</f>
        <v>план на січень-вересень  2014р.</v>
      </c>
      <c r="E29" s="28" t="str">
        <f>C29</f>
        <v>факт</v>
      </c>
      <c r="F29" s="71" t="str">
        <f>B29</f>
        <v>план на січень-вересень  2014р.</v>
      </c>
      <c r="G29" s="95" t="str">
        <f>C29</f>
        <v>факт</v>
      </c>
      <c r="H29" s="72" t="str">
        <f>B29</f>
        <v>план на січень-вересень  2014р.</v>
      </c>
      <c r="I29" s="28" t="str">
        <f>C29</f>
        <v>факт</v>
      </c>
      <c r="J29" s="71" t="str">
        <f>B29</f>
        <v>план на січень-вересень  2014р.</v>
      </c>
      <c r="K29" s="95" t="str">
        <f>C29</f>
        <v>факт</v>
      </c>
      <c r="L29" s="67" t="str">
        <f>D29</f>
        <v>план на січень-вересень  2014р.</v>
      </c>
      <c r="M29" s="28" t="s">
        <v>26</v>
      </c>
      <c r="N29" s="68" t="s">
        <v>27</v>
      </c>
      <c r="O29" s="136"/>
      <c r="P29" s="137"/>
    </row>
    <row r="30" spans="1:16" ht="23.25" customHeight="1" thickBot="1">
      <c r="A30" s="66">
        <f>вересень!O38</f>
        <v>0</v>
      </c>
      <c r="B30" s="73">
        <v>187.5</v>
      </c>
      <c r="C30" s="73">
        <v>289.7</v>
      </c>
      <c r="D30" s="74">
        <v>12928.3</v>
      </c>
      <c r="E30" s="74">
        <v>2291.79</v>
      </c>
      <c r="F30" s="75">
        <v>1723</v>
      </c>
      <c r="G30" s="76">
        <v>1754.68</v>
      </c>
      <c r="H30" s="76">
        <v>52512.6</v>
      </c>
      <c r="I30" s="76">
        <v>56166.92</v>
      </c>
      <c r="J30" s="76">
        <v>1431.22</v>
      </c>
      <c r="K30" s="96">
        <v>864.62</v>
      </c>
      <c r="L30" s="97">
        <v>68782.62</v>
      </c>
      <c r="M30" s="77">
        <v>61367.71</v>
      </c>
      <c r="N30" s="78">
        <v>-7414.91</v>
      </c>
      <c r="O30" s="138">
        <v>127858.94018</v>
      </c>
      <c r="P30" s="13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3" t="s">
        <v>47</v>
      </c>
      <c r="P31" s="14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114029.08222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13829.857960000001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287459.5</v>
      </c>
      <c r="C47" s="40">
        <v>250885.66</v>
      </c>
      <c r="F47" s="1" t="s">
        <v>25</v>
      </c>
      <c r="G47" s="8"/>
      <c r="H47" s="14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57702.1</v>
      </c>
      <c r="C48" s="18">
        <v>54364.9</v>
      </c>
      <c r="G48" s="8"/>
      <c r="H48" s="14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1056.6</v>
      </c>
      <c r="C49" s="17">
        <v>72.71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794.5</v>
      </c>
      <c r="C50" s="6">
        <v>689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5113.5</v>
      </c>
      <c r="C51" s="17">
        <v>4295.58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5256.5</v>
      </c>
      <c r="C52" s="17">
        <v>4735.68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1932.5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3780.2999999999447</v>
      </c>
      <c r="C54" s="17">
        <v>1280.4999999999654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363563</v>
      </c>
      <c r="C55" s="12">
        <v>318256.53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98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109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99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0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0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0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0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0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0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0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1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67</v>
      </c>
      <c r="O1" s="106"/>
      <c r="P1" s="106"/>
      <c r="Q1" s="106"/>
      <c r="R1" s="106"/>
      <c r="S1" s="123"/>
    </row>
    <row r="2" spans="1:19" ht="16.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41699</v>
      </c>
      <c r="O29" s="118">
        <f>'[1]лютий'!$D$142</f>
        <v>121970.53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41699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74</v>
      </c>
      <c r="O1" s="106"/>
      <c r="P1" s="106"/>
      <c r="Q1" s="106"/>
      <c r="R1" s="106"/>
      <c r="S1" s="123"/>
    </row>
    <row r="2" spans="1:19" ht="16.5" thickBot="1">
      <c r="A2" s="124" t="s">
        <v>75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41730</v>
      </c>
      <c r="O29" s="118">
        <f>'[1]березень'!$D$142</f>
        <v>114985.02570999999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41730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79</v>
      </c>
      <c r="O1" s="106"/>
      <c r="P1" s="106"/>
      <c r="Q1" s="106"/>
      <c r="R1" s="106"/>
      <c r="S1" s="123"/>
    </row>
    <row r="2" spans="1:19" ht="16.5" thickBot="1">
      <c r="A2" s="124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41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 t="s">
        <v>34</v>
      </c>
      <c r="O29" s="117"/>
      <c r="P29" s="117"/>
      <c r="Q29" s="11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7">
        <v>41760</v>
      </c>
      <c r="O30" s="118">
        <f>'[1]квітень'!$D$142</f>
        <v>123251.48</v>
      </c>
      <c r="P30" s="118"/>
      <c r="Q30" s="11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8"/>
      <c r="O31" s="118"/>
      <c r="P31" s="118"/>
      <c r="Q31" s="11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56</v>
      </c>
      <c r="P33" s="11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1" t="s">
        <v>57</v>
      </c>
      <c r="P34" s="11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2" t="s">
        <v>60</v>
      </c>
      <c r="P35" s="11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 t="s">
        <v>35</v>
      </c>
      <c r="O38" s="115"/>
      <c r="P38" s="115"/>
      <c r="Q38" s="11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 t="s">
        <v>36</v>
      </c>
      <c r="O39" s="116"/>
      <c r="P39" s="116"/>
      <c r="Q39" s="11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7">
        <v>41760</v>
      </c>
      <c r="O40" s="114">
        <v>0</v>
      </c>
      <c r="P40" s="114"/>
      <c r="Q40" s="11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8"/>
      <c r="O41" s="114"/>
      <c r="P41" s="114"/>
      <c r="Q41" s="11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84</v>
      </c>
      <c r="O1" s="106"/>
      <c r="P1" s="106"/>
      <c r="Q1" s="106"/>
      <c r="R1" s="106"/>
      <c r="S1" s="123"/>
    </row>
    <row r="2" spans="1:19" ht="16.5" thickBot="1">
      <c r="A2" s="124" t="s">
        <v>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41791</v>
      </c>
      <c r="O28" s="118">
        <f>'[1]травень'!$D$142</f>
        <v>118982.48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41791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89</v>
      </c>
      <c r="O1" s="106"/>
      <c r="P1" s="106"/>
      <c r="Q1" s="106"/>
      <c r="R1" s="106"/>
      <c r="S1" s="123"/>
    </row>
    <row r="2" spans="1:19" ht="16.5" thickBot="1">
      <c r="A2" s="124" t="s">
        <v>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41821</v>
      </c>
      <c r="O28" s="118">
        <f>'[1]червень'!$D$143</f>
        <v>117976.29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'[1]червень'!$I$140</f>
        <v>13829.857960000001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41821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94</v>
      </c>
      <c r="O1" s="106"/>
      <c r="P1" s="106"/>
      <c r="Q1" s="106"/>
      <c r="R1" s="106"/>
      <c r="S1" s="123"/>
    </row>
    <row r="2" spans="1:19" ht="16.5" thickBot="1">
      <c r="A2" s="124" t="s">
        <v>95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 t="s">
        <v>41</v>
      </c>
      <c r="O30" s="115"/>
      <c r="P30" s="115"/>
      <c r="Q30" s="11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 t="s">
        <v>34</v>
      </c>
      <c r="O31" s="117"/>
      <c r="P31" s="117"/>
      <c r="Q31" s="11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7">
        <v>41852</v>
      </c>
      <c r="O32" s="118">
        <f>'[1]липень'!$D$143</f>
        <v>120856.76109</v>
      </c>
      <c r="P32" s="118"/>
      <c r="Q32" s="11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08"/>
      <c r="O33" s="118"/>
      <c r="P33" s="118"/>
      <c r="Q33" s="11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9" t="s">
        <v>56</v>
      </c>
      <c r="P35" s="110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1" t="s">
        <v>57</v>
      </c>
      <c r="P36" s="111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12" t="s">
        <v>60</v>
      </c>
      <c r="P37" s="11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 t="s">
        <v>35</v>
      </c>
      <c r="O40" s="115"/>
      <c r="P40" s="115"/>
      <c r="Q40" s="11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 t="s">
        <v>36</v>
      </c>
      <c r="O41" s="116"/>
      <c r="P41" s="116"/>
      <c r="Q41" s="11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7">
        <v>41852</v>
      </c>
      <c r="O42" s="114">
        <v>0</v>
      </c>
      <c r="P42" s="114"/>
      <c r="Q42" s="11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08"/>
      <c r="O43" s="114"/>
      <c r="P43" s="114"/>
      <c r="Q43" s="11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45" sqref="P4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99</v>
      </c>
      <c r="O1" s="106"/>
      <c r="P1" s="106"/>
      <c r="Q1" s="106"/>
      <c r="R1" s="106"/>
      <c r="S1" s="123"/>
    </row>
    <row r="2" spans="1:19" ht="16.5" thickBot="1">
      <c r="A2" s="124" t="s">
        <v>100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101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41883</v>
      </c>
      <c r="O29" s="118">
        <f>'[1]серпень'!$D$143</f>
        <v>127799.14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41883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48"/>
  <sheetViews>
    <sheetView tabSelected="1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3" sqref="Q33:Q36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104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105</v>
      </c>
      <c r="O1" s="106"/>
      <c r="P1" s="106"/>
      <c r="Q1" s="106"/>
      <c r="R1" s="106"/>
      <c r="S1" s="123"/>
    </row>
    <row r="2" spans="1:19" ht="16.5" thickBot="1">
      <c r="A2" s="124" t="s">
        <v>102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106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0.9199999999999626</v>
      </c>
      <c r="J4" s="42">
        <v>693.4</v>
      </c>
      <c r="K4" s="42">
        <v>690</v>
      </c>
      <c r="L4" s="4">
        <f aca="true" t="shared" si="1" ref="L4:L26">J4/K4</f>
        <v>1.0049275362318841</v>
      </c>
      <c r="M4" s="2">
        <f>AVERAGE(J4:J25)</f>
        <v>693.4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/>
      <c r="C5" s="80"/>
      <c r="D5" s="3"/>
      <c r="E5" s="3"/>
      <c r="F5" s="3"/>
      <c r="G5" s="3"/>
      <c r="H5" s="3"/>
      <c r="I5" s="42">
        <f t="shared" si="0"/>
        <v>0</v>
      </c>
      <c r="J5" s="42"/>
      <c r="K5" s="42">
        <v>980</v>
      </c>
      <c r="L5" s="4">
        <f t="shared" si="1"/>
        <v>0</v>
      </c>
      <c r="M5" s="2">
        <v>693.4</v>
      </c>
      <c r="N5" s="47"/>
      <c r="O5" s="48"/>
      <c r="P5" s="49"/>
      <c r="Q5" s="49"/>
      <c r="R5" s="46"/>
      <c r="S5" s="35">
        <f aca="true" t="shared" si="2" ref="S5:S25">N5+O5+Q5+P5+R5</f>
        <v>0</v>
      </c>
    </row>
    <row r="6" spans="1:19" ht="12.75">
      <c r="A6" s="13">
        <v>41885</v>
      </c>
      <c r="B6" s="42"/>
      <c r="C6" s="80"/>
      <c r="D6" s="3"/>
      <c r="E6" s="3"/>
      <c r="F6" s="3"/>
      <c r="G6" s="3"/>
      <c r="H6" s="3"/>
      <c r="I6" s="42">
        <f t="shared" si="0"/>
        <v>0</v>
      </c>
      <c r="J6" s="42"/>
      <c r="K6" s="42">
        <v>950</v>
      </c>
      <c r="L6" s="4">
        <f t="shared" si="1"/>
        <v>0</v>
      </c>
      <c r="M6" s="2">
        <v>693.4</v>
      </c>
      <c r="N6" s="50"/>
      <c r="O6" s="51"/>
      <c r="P6" s="52"/>
      <c r="Q6" s="52"/>
      <c r="R6" s="86"/>
      <c r="S6" s="35">
        <f t="shared" si="2"/>
        <v>0</v>
      </c>
    </row>
    <row r="7" spans="1:19" ht="12.75">
      <c r="A7" s="13">
        <v>41886</v>
      </c>
      <c r="B7" s="42"/>
      <c r="C7" s="80"/>
      <c r="D7" s="3"/>
      <c r="E7" s="3"/>
      <c r="F7" s="3"/>
      <c r="G7" s="3"/>
      <c r="H7" s="3"/>
      <c r="I7" s="42">
        <f t="shared" si="0"/>
        <v>0</v>
      </c>
      <c r="J7" s="42"/>
      <c r="K7" s="42">
        <v>1500</v>
      </c>
      <c r="L7" s="4">
        <f t="shared" si="1"/>
        <v>0</v>
      </c>
      <c r="M7" s="2">
        <v>693.4</v>
      </c>
      <c r="N7" s="47"/>
      <c r="O7" s="48"/>
      <c r="P7" s="49"/>
      <c r="Q7" s="49"/>
      <c r="R7" s="46"/>
      <c r="S7" s="35">
        <f t="shared" si="2"/>
        <v>0</v>
      </c>
    </row>
    <row r="8" spans="1:19" ht="12.75">
      <c r="A8" s="13">
        <v>41887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3300</v>
      </c>
      <c r="L8" s="4">
        <f t="shared" si="1"/>
        <v>0</v>
      </c>
      <c r="M8" s="2">
        <v>693.4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41890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693.4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41891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1100</v>
      </c>
      <c r="L10" s="4">
        <f t="shared" si="1"/>
        <v>0</v>
      </c>
      <c r="M10" s="2">
        <v>693.4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41892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1000</v>
      </c>
      <c r="L11" s="4">
        <f t="shared" si="1"/>
        <v>0</v>
      </c>
      <c r="M11" s="2">
        <v>693.4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41893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1200</v>
      </c>
      <c r="L12" s="4">
        <f t="shared" si="1"/>
        <v>0</v>
      </c>
      <c r="M12" s="2">
        <v>693.4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41894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1350</v>
      </c>
      <c r="L13" s="4">
        <f t="shared" si="1"/>
        <v>0</v>
      </c>
      <c r="M13" s="2">
        <v>693.4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41897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3100</v>
      </c>
      <c r="L14" s="4">
        <f t="shared" si="1"/>
        <v>0</v>
      </c>
      <c r="M14" s="2">
        <v>693.4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41898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1800</v>
      </c>
      <c r="L15" s="4">
        <f t="shared" si="1"/>
        <v>0</v>
      </c>
      <c r="M15" s="2">
        <v>693.4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41899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1700</v>
      </c>
      <c r="L16" s="4">
        <f>J15/K16</f>
        <v>0</v>
      </c>
      <c r="M16" s="2">
        <v>693.4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41900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1450</v>
      </c>
      <c r="L17" s="4">
        <f t="shared" si="1"/>
        <v>0</v>
      </c>
      <c r="M17" s="2">
        <v>693.4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41901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2600</v>
      </c>
      <c r="L18" s="4">
        <f t="shared" si="1"/>
        <v>0</v>
      </c>
      <c r="M18" s="2">
        <v>693.4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41904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693.4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41905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1200</v>
      </c>
      <c r="L20" s="4">
        <f t="shared" si="1"/>
        <v>0</v>
      </c>
      <c r="M20" s="2">
        <v>693.4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41906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1300</v>
      </c>
      <c r="L21" s="4">
        <f t="shared" si="1"/>
        <v>0</v>
      </c>
      <c r="M21" s="2">
        <v>693.4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41907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1100</v>
      </c>
      <c r="L22" s="4">
        <f t="shared" si="1"/>
        <v>0</v>
      </c>
      <c r="M22" s="2">
        <v>693.4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41908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1200</v>
      </c>
      <c r="L23" s="4">
        <f t="shared" si="1"/>
        <v>0</v>
      </c>
      <c r="M23" s="2">
        <v>693.4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41911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2800</v>
      </c>
      <c r="L24" s="4">
        <f t="shared" si="1"/>
        <v>0</v>
      </c>
      <c r="M24" s="2">
        <v>693.4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13">
        <v>41912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4258.9</v>
      </c>
      <c r="L25" s="4">
        <f t="shared" si="1"/>
        <v>0</v>
      </c>
      <c r="M25" s="2">
        <v>693.4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39" t="s">
        <v>33</v>
      </c>
      <c r="B26" s="43">
        <f aca="true" t="shared" si="3" ref="B26:K26">SUM(B4:B25)</f>
        <v>607.23</v>
      </c>
      <c r="C26" s="43">
        <f t="shared" si="3"/>
        <v>72.16</v>
      </c>
      <c r="D26" s="43">
        <f t="shared" si="3"/>
        <v>0</v>
      </c>
      <c r="E26" s="14">
        <f t="shared" si="3"/>
        <v>3.3</v>
      </c>
      <c r="F26" s="14">
        <f t="shared" si="3"/>
        <v>8.29</v>
      </c>
      <c r="G26" s="14">
        <f t="shared" si="3"/>
        <v>0</v>
      </c>
      <c r="H26" s="14">
        <f t="shared" si="3"/>
        <v>1.5</v>
      </c>
      <c r="I26" s="43">
        <f t="shared" si="3"/>
        <v>0.9199999999999626</v>
      </c>
      <c r="J26" s="43">
        <f t="shared" si="3"/>
        <v>693.4</v>
      </c>
      <c r="K26" s="43">
        <f t="shared" si="3"/>
        <v>39078.9</v>
      </c>
      <c r="L26" s="15">
        <f t="shared" si="1"/>
        <v>0.017743590530951484</v>
      </c>
      <c r="M26" s="2"/>
      <c r="N26" s="93">
        <f>SUM(N4:N25)</f>
        <v>0</v>
      </c>
      <c r="O26" s="93">
        <f>SUM(O4:O25)</f>
        <v>0</v>
      </c>
      <c r="P26" s="93">
        <f>SUM(P4:P25)</f>
        <v>52.3</v>
      </c>
      <c r="Q26" s="93">
        <f>SUM(Q4:Q25)</f>
        <v>0</v>
      </c>
      <c r="R26" s="93">
        <f>SUM(R4:R25)</f>
        <v>0.9</v>
      </c>
      <c r="S26" s="93">
        <f>N26+O26+Q26+P26+R26</f>
        <v>53.199999999999996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41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 t="s">
        <v>34</v>
      </c>
      <c r="O30" s="117"/>
      <c r="P30" s="117"/>
      <c r="Q30" s="117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7">
        <v>41884</v>
      </c>
      <c r="O31" s="118">
        <v>127858.94018</v>
      </c>
      <c r="P31" s="118"/>
      <c r="Q31" s="118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8"/>
      <c r="O32" s="118"/>
      <c r="P32" s="118"/>
      <c r="Q32" s="118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v>114029.08222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9" t="s">
        <v>56</v>
      </c>
      <c r="P34" s="110"/>
      <c r="Q34" s="61"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1" t="s">
        <v>57</v>
      </c>
      <c r="P35" s="111"/>
      <c r="Q35" s="83">
        <v>13829.857960000001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2" t="s">
        <v>60</v>
      </c>
      <c r="P36" s="113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5" t="s">
        <v>35</v>
      </c>
      <c r="O39" s="115"/>
      <c r="P39" s="115"/>
      <c r="Q39" s="115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 t="s">
        <v>36</v>
      </c>
      <c r="O40" s="116"/>
      <c r="P40" s="116"/>
      <c r="Q40" s="116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7">
        <v>41884</v>
      </c>
      <c r="O41" s="114">
        <v>0</v>
      </c>
      <c r="P41" s="114"/>
      <c r="Q41" s="114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8"/>
      <c r="O42" s="114"/>
      <c r="P42" s="114"/>
      <c r="Q42" s="114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2014-09-02T13:23:02Z</dcterms:modified>
  <cp:category/>
  <cp:version/>
  <cp:contentType/>
  <cp:contentStatus/>
</cp:coreProperties>
</file>